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tasa\Desktop\IZRAČUNI PAKOŠTANE PROVJERENO\"/>
    </mc:Choice>
  </mc:AlternateContent>
  <xr:revisionPtr revIDLastSave="0" documentId="13_ncr:1_{58C99A05-8154-49E3-BD1D-1FFA32F130D1}" xr6:coauthVersionLast="47" xr6:coauthVersionMax="47" xr10:uidLastSave="{00000000-0000-0000-0000-000000000000}"/>
  <bookViews>
    <workbookView xWindow="9432" yWindow="0" windowWidth="13608" windowHeight="12240" activeTab="1" xr2:uid="{00000000-000D-0000-FFFF-FFFF00000000}"/>
  </bookViews>
  <sheets>
    <sheet name="Upute " sheetId="17" r:id="rId1"/>
    <sheet name="Unos podataka" sheetId="15" r:id="rId2"/>
    <sheet name="Društveni aspekti održivost" sheetId="16" r:id="rId3"/>
    <sheet name="Sheet3" sheetId="4" state="hidden" r:id="rId4"/>
  </sheets>
  <externalReferences>
    <externalReference r:id="rId5"/>
  </externalReferences>
  <definedNames>
    <definedName name="_Hlk154127655" localSheetId="2">'[1]SUVR-2 Kvaliteta vode'!#REF!</definedName>
    <definedName name="_Hlk154127655" localSheetId="1">'[1]SUVR-2 Kvaliteta vode'!#REF!</definedName>
    <definedName name="_Hlk154127655" localSheetId="0">'[1]SUVR-2 Kvaliteta vode'!#REF!</definedName>
    <definedName name="_Hlk154127655">'[1]SUVR-2 Kvaliteta vode'!#REF!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5" l="1"/>
  <c r="D84" i="16"/>
  <c r="D74" i="16"/>
  <c r="D55" i="16"/>
  <c r="D48" i="16"/>
  <c r="D41" i="16"/>
  <c r="D31" i="16"/>
  <c r="D24" i="16"/>
  <c r="D17" i="16"/>
  <c r="D10" i="16"/>
  <c r="B3" i="16"/>
  <c r="C54" i="15"/>
  <c r="C53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20" i="15"/>
  <c r="C19" i="15"/>
  <c r="C13" i="15"/>
  <c r="C12" i="15"/>
  <c r="C35" i="15"/>
  <c r="C34" i="15"/>
  <c r="C33" i="15"/>
  <c r="C30" i="15"/>
  <c r="C29" i="15"/>
  <c r="C26" i="15"/>
  <c r="C25" i="15"/>
  <c r="C24" i="15"/>
  <c r="C23" i="15"/>
  <c r="C9" i="15"/>
  <c r="C8" i="15"/>
  <c r="C7" i="15"/>
  <c r="H79" i="16" l="1"/>
  <c r="G79" i="16"/>
  <c r="F79" i="16"/>
  <c r="E79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G53" i="16"/>
  <c r="F53" i="16"/>
  <c r="E53" i="16"/>
  <c r="F46" i="16"/>
  <c r="E46" i="16"/>
  <c r="H36" i="16"/>
  <c r="G36" i="16"/>
  <c r="F36" i="16"/>
  <c r="E36" i="16"/>
  <c r="F29" i="16"/>
  <c r="E29" i="16"/>
  <c r="B22" i="16"/>
  <c r="F15" i="16"/>
  <c r="E15" i="16"/>
  <c r="H8" i="16"/>
  <c r="G8" i="16"/>
  <c r="F8" i="16"/>
  <c r="E8" i="16"/>
  <c r="B82" i="16" l="1"/>
  <c r="B79" i="16"/>
  <c r="B72" i="16"/>
  <c r="B8" i="16"/>
  <c r="B53" i="16"/>
  <c r="B46" i="16"/>
  <c r="B39" i="16"/>
  <c r="B36" i="16"/>
  <c r="B29" i="16"/>
  <c r="B15" i="16"/>
</calcChain>
</file>

<file path=xl/sharedStrings.xml><?xml version="1.0" encoding="utf-8"?>
<sst xmlns="http://schemas.openxmlformats.org/spreadsheetml/2006/main" count="189" uniqueCount="155">
  <si>
    <t>Pregled pokazatelja</t>
  </si>
  <si>
    <t>Pokazatelj</t>
  </si>
  <si>
    <t>Naziv radnog lista</t>
  </si>
  <si>
    <t>SZL-5 Promjena broja stanovnika u zadnjih pet godina u odnosu na promjenu broja turističkih noćenja</t>
  </si>
  <si>
    <t>Društveni aspekti održivosti</t>
  </si>
  <si>
    <t>SPD-1 Udio pristupačnih smještajnih jedinica u destinaciji</t>
  </si>
  <si>
    <t>SPD-2 Javno dostupne informacije o pristupačnim atrakcija u turističkim i informativnim centrima</t>
  </si>
  <si>
    <t>SPD-3 Postotak pristupačnih linija javnog prijevoza u destinaciji za osobe s invaliditetom</t>
  </si>
  <si>
    <t xml:space="preserve">SSD-1 Broj kaznenih djela i prekršaja u odnosu na broj noćenja lokalnih stanovnika i turista na godišnjoj razini </t>
  </si>
  <si>
    <t xml:space="preserve">SSD-3 Sigurnosne mjere na lokalitetima turističkih atrakcija </t>
  </si>
  <si>
    <t>SSD-4 Broj prometnih nesreća sa smrtnim ishodom na 1000 noćenja</t>
  </si>
  <si>
    <t>SSD-5 Broj podnesenih prijava zbog buke uzrokovane turističkim aktivnostima</t>
  </si>
  <si>
    <t>SSD-6 Remećenja javnog reda i mira u kalendarskom mjesecu s najvećim/najmanjim brojem dolazaka turista</t>
  </si>
  <si>
    <t>Unos podataka</t>
  </si>
  <si>
    <t>1.1.</t>
  </si>
  <si>
    <t>Destinacija</t>
  </si>
  <si>
    <t>SZL-5</t>
  </si>
  <si>
    <t>Godina za koju se računa pokazatelj</t>
  </si>
  <si>
    <t>2.1.</t>
  </si>
  <si>
    <t xml:space="preserve">Broj stanovnika u godini </t>
  </si>
  <si>
    <t>2.2.</t>
  </si>
  <si>
    <t>Broj stanovnika u godini</t>
  </si>
  <si>
    <t>2.3.</t>
  </si>
  <si>
    <t>Broj turističkih noćenja u godini</t>
  </si>
  <si>
    <t>2.4.</t>
  </si>
  <si>
    <t>SPD-1</t>
  </si>
  <si>
    <t>3.1.</t>
  </si>
  <si>
    <t>Ukupan broj smještajnih jedinica u godini</t>
  </si>
  <si>
    <t>3.2.</t>
  </si>
  <si>
    <t>Broj pristupačnih smještajnih jedinica u godini</t>
  </si>
  <si>
    <t>SPD-2</t>
  </si>
  <si>
    <t>4.1.</t>
  </si>
  <si>
    <t>Jesu li informacije o pristupačnosti turističkih atrakcija dostupne</t>
  </si>
  <si>
    <t>SPD-3</t>
  </si>
  <si>
    <t>5.1.</t>
  </si>
  <si>
    <t>Ukupan broj javnih linija u destinaciji u godini</t>
  </si>
  <si>
    <t>5.2.</t>
  </si>
  <si>
    <t>Broj javnih linija pokrivenih javnim prijevozom dostupnim osobama s invaliditetom u godini</t>
  </si>
  <si>
    <t>SSD-1</t>
  </si>
  <si>
    <t>6.1.</t>
  </si>
  <si>
    <t>Ukupan broj kaznenih djela protiv imovine, života, tijela te spolne slobode u godini</t>
  </si>
  <si>
    <t>6.2.</t>
  </si>
  <si>
    <t>Ukupan broj prekršaja protiv javnog reda i mira u godini</t>
  </si>
  <si>
    <t>6.3.</t>
  </si>
  <si>
    <t>6.4.</t>
  </si>
  <si>
    <t>Broj turistićkih noćenja u godini</t>
  </si>
  <si>
    <t>SSD-3</t>
  </si>
  <si>
    <t>7.1.</t>
  </si>
  <si>
    <t>Broj svih atrakcija u destinaciji u godini</t>
  </si>
  <si>
    <t>7.2.</t>
  </si>
  <si>
    <t>Broj atrakcija u destinaciji koje imaju minimalno jednu sigurnosnu mjeru koja se prati ovim pokazateljem u godini</t>
  </si>
  <si>
    <t>SSD-4</t>
  </si>
  <si>
    <t>8.1.</t>
  </si>
  <si>
    <t>8.2.</t>
  </si>
  <si>
    <t>8.3.</t>
  </si>
  <si>
    <t>Broj prometnih nesreća sa smrtnim ishodom na području destinacije u godini</t>
  </si>
  <si>
    <t>SSD-5</t>
  </si>
  <si>
    <t>Broj podnesenih prijava zbog buke uzrokovane turističkim aktivnostima</t>
  </si>
  <si>
    <t>9.1.</t>
  </si>
  <si>
    <t>Siječanj</t>
  </si>
  <si>
    <t>9.2.</t>
  </si>
  <si>
    <t>Veljača</t>
  </si>
  <si>
    <t>9.3.</t>
  </si>
  <si>
    <t>Ožujak</t>
  </si>
  <si>
    <t>9.4.</t>
  </si>
  <si>
    <t>Travanj</t>
  </si>
  <si>
    <t>9.5.</t>
  </si>
  <si>
    <t>Svibanj</t>
  </si>
  <si>
    <t>9.6.</t>
  </si>
  <si>
    <t>Lipanj</t>
  </si>
  <si>
    <t>9.7.</t>
  </si>
  <si>
    <t>Srpanj</t>
  </si>
  <si>
    <t>9.8.</t>
  </si>
  <si>
    <t>Kolovoz</t>
  </si>
  <si>
    <t>9.10.</t>
  </si>
  <si>
    <t>Rujan</t>
  </si>
  <si>
    <t>9.11.</t>
  </si>
  <si>
    <t>Listopad</t>
  </si>
  <si>
    <t>9.12.</t>
  </si>
  <si>
    <t>Studeni</t>
  </si>
  <si>
    <t>9.13.</t>
  </si>
  <si>
    <t>Prosinac</t>
  </si>
  <si>
    <t>SSD-6</t>
  </si>
  <si>
    <t>10.1.</t>
  </si>
  <si>
    <r>
      <t xml:space="preserve">Broj prekršaja protiv javnog reda i mira u kalendarskom mjesecu s </t>
    </r>
    <r>
      <rPr>
        <u/>
        <sz val="11"/>
        <color theme="1"/>
        <rFont val="Calibri"/>
        <family val="2"/>
        <charset val="238"/>
        <scheme val="minor"/>
      </rPr>
      <t>najvećim</t>
    </r>
    <r>
      <rPr>
        <sz val="11"/>
        <color theme="1"/>
        <rFont val="Calibri"/>
        <family val="2"/>
        <charset val="238"/>
        <scheme val="minor"/>
      </rPr>
      <t xml:space="preserve"> brojem dolazaka turista u destinaciju u godini </t>
    </r>
  </si>
  <si>
    <t>10.2.</t>
  </si>
  <si>
    <r>
      <t xml:space="preserve">Broj prekršaja protiv javnog reda i mira u kalendarskom mjesecu s </t>
    </r>
    <r>
      <rPr>
        <u/>
        <sz val="11"/>
        <color theme="1"/>
        <rFont val="Calibri"/>
        <family val="2"/>
        <charset val="238"/>
        <scheme val="minor"/>
      </rPr>
      <t>najmanjim</t>
    </r>
    <r>
      <rPr>
        <sz val="11"/>
        <color theme="1"/>
        <rFont val="Calibri"/>
        <family val="2"/>
        <charset val="238"/>
        <scheme val="minor"/>
      </rPr>
      <t xml:space="preserve"> brojem dolazaka turista u destinaciju u godini</t>
    </r>
  </si>
  <si>
    <t>10.3.</t>
  </si>
  <si>
    <r>
      <t xml:space="preserve">Kalendarski mjesec s </t>
    </r>
    <r>
      <rPr>
        <u/>
        <sz val="11"/>
        <color theme="1"/>
        <rFont val="Calibri"/>
        <family val="2"/>
        <charset val="238"/>
        <scheme val="minor"/>
      </rPr>
      <t>najvećim</t>
    </r>
    <r>
      <rPr>
        <sz val="11"/>
        <color theme="1"/>
        <rFont val="Calibri"/>
        <family val="2"/>
        <charset val="238"/>
        <scheme val="minor"/>
      </rPr>
      <t xml:space="preserve"> brojem turističkih dolazaka</t>
    </r>
  </si>
  <si>
    <t>Broj dana u mjesecu</t>
  </si>
  <si>
    <t>10.4.</t>
  </si>
  <si>
    <r>
      <t xml:space="preserve">Kalendarski mjesec s </t>
    </r>
    <r>
      <rPr>
        <u/>
        <sz val="11"/>
        <color theme="1"/>
        <rFont val="Calibri"/>
        <family val="2"/>
        <charset val="238"/>
        <scheme val="minor"/>
      </rPr>
      <t>najmanjim</t>
    </r>
    <r>
      <rPr>
        <sz val="11"/>
        <color theme="1"/>
        <rFont val="Calibri"/>
        <family val="2"/>
        <charset val="238"/>
        <scheme val="minor"/>
      </rPr>
      <t xml:space="preserve"> brojem turističkih dolazaka</t>
    </r>
  </si>
  <si>
    <t>SPECIFIČNI POKAZATELJI ODRŽIVOSTI KOJI MJERE UTJECAJ TURIZMA NA DRUŠTVENE ASPEKTE ODRŽIVOSTI</t>
  </si>
  <si>
    <r>
      <t xml:space="preserve">SZL-5 </t>
    </r>
    <r>
      <rPr>
        <sz val="11"/>
        <rFont val="Calibri"/>
        <family val="2"/>
        <charset val="238"/>
        <scheme val="minor"/>
      </rPr>
      <t>Promjena broja stanovnika u zadnjih pet godina u odnosu na promjenu broja turističkih noćenja</t>
    </r>
  </si>
  <si>
    <t xml:space="preserve">Promjena broja stanovnika u odnosu na promjenu broja turističkih noćenja </t>
  </si>
  <si>
    <t>(Sₜ) Broj stanovnika u promatranoj godini t</t>
  </si>
  <si>
    <t>(Sₜ₋₄) Broj stanovnika u godini t-4</t>
  </si>
  <si>
    <t>(Nₜ) Broj turističkih noćenja u promatranoj godini t</t>
  </si>
  <si>
    <t>(Nₜ₋₄) Broj turistićkih noćenja
 u godini t-4</t>
  </si>
  <si>
    <r>
      <t xml:space="preserve">SPD-1 </t>
    </r>
    <r>
      <rPr>
        <sz val="11"/>
        <color theme="1"/>
        <rFont val="Calibri"/>
        <family val="2"/>
        <charset val="238"/>
        <scheme val="minor"/>
      </rPr>
      <t>Udio pristupačnih smještajnih jedinica u destinaciji</t>
    </r>
  </si>
  <si>
    <t>Udio pristupačnih smještajnih jedinica u ukupnom broju smještajnih jedinica
(%)</t>
  </si>
  <si>
    <t>(S) Ukupan broj smještajnih jedinica u destinaciji</t>
  </si>
  <si>
    <t>(Sₚ) Broj pristupačnih smještajnih jedinica u destinaciji</t>
  </si>
  <si>
    <r>
      <rPr>
        <b/>
        <sz val="11"/>
        <color rgb="FF000000"/>
        <rFont val="Calibri"/>
      </rPr>
      <t xml:space="preserve">SPD-2 </t>
    </r>
    <r>
      <rPr>
        <sz val="11"/>
        <color rgb="FF000000"/>
        <rFont val="Calibri"/>
      </rPr>
      <t>Javno dostupne informacije o pristupačnosti atrakcija u turističkim i informativnim centrima</t>
    </r>
  </si>
  <si>
    <t>Dostupne informacije o pristupačnosti turističkih atrakcija</t>
  </si>
  <si>
    <r>
      <t xml:space="preserve">SPD-3 </t>
    </r>
    <r>
      <rPr>
        <sz val="11"/>
        <color theme="1"/>
        <rFont val="Calibri"/>
        <family val="2"/>
        <charset val="238"/>
        <scheme val="minor"/>
      </rPr>
      <t>Postotak pristupačnih linija javnog prijevoza u destinaciji za osobe s invaliditetom</t>
    </r>
  </si>
  <si>
    <t>Postotak pristupačnih linija javnog prijevoza u destinaciji za osobe s invaliditetom
(%)</t>
  </si>
  <si>
    <t>(JL) Ukupan broj javnih linija u destinaciji</t>
  </si>
  <si>
    <t>(PJL) Broj javnih linija pokrivenih javnim prijevozom dostupnim osobama s invaliditetom</t>
  </si>
  <si>
    <r>
      <t xml:space="preserve">SSD-1 </t>
    </r>
    <r>
      <rPr>
        <sz val="11"/>
        <color theme="1"/>
        <rFont val="Calibri"/>
        <family val="2"/>
        <charset val="238"/>
        <scheme val="minor"/>
      </rPr>
      <t xml:space="preserve">Broj kaznenih djela i prekršaja u odnosu na broj noćenja lokalnih stanovnika i turista na godišnjoj razini </t>
    </r>
  </si>
  <si>
    <t xml:space="preserve">Kaznena djela protiv imovine, života, tijela te spolne slobode u odnosu na broj ostvarenih noćenja lokalnih stanovnika i turista </t>
  </si>
  <si>
    <t>(KD) Ukupan godišnji broj kaznenih djela protiv imovine, života, tijela te spolne slobode</t>
  </si>
  <si>
    <t>(P) Ukupan godišnji broj prekršaja protiv javnog reda i mira</t>
  </si>
  <si>
    <t>(BS) Broj stanovnika</t>
  </si>
  <si>
    <t>(BN) Broj noćenja</t>
  </si>
  <si>
    <t xml:space="preserve">Prekršaji protiv javnog reda i mira  u odnosu na broj ostvarenih noćenja lokalnih stanovnika i turista </t>
  </si>
  <si>
    <r>
      <t xml:space="preserve">SSD-3 </t>
    </r>
    <r>
      <rPr>
        <sz val="11"/>
        <color theme="1"/>
        <rFont val="Calibri"/>
        <family val="2"/>
        <charset val="238"/>
        <scheme val="minor"/>
      </rPr>
      <t xml:space="preserve">Sigurnosne mjere na lokalitetima turističkih atrakcija </t>
    </r>
  </si>
  <si>
    <t>Postotak atrakcija u destinaciji koje imaju minimalno jednu sigurnosnu mjeru
(%)</t>
  </si>
  <si>
    <t>(A) broj svih atrakcija u destinaciji</t>
  </si>
  <si>
    <t>(As) broj atrakcija u destinaciji koje imaju minimalno jednu sigurnosnu mjeru koja se prati ovim pokazateljem</t>
  </si>
  <si>
    <r>
      <t xml:space="preserve">SSD-4 </t>
    </r>
    <r>
      <rPr>
        <sz val="11"/>
        <color theme="1"/>
        <rFont val="Calibri"/>
        <family val="2"/>
        <charset val="238"/>
        <scheme val="minor"/>
      </rPr>
      <t>Broj prometnih nesreća sa smrtnim ishodom na 1000 noćenja</t>
    </r>
  </si>
  <si>
    <t>Broj prometnih nesreća sa smrtnim ishodom na 1000 noćenja</t>
  </si>
  <si>
    <t>(BS) Broj stanovnika u destinaciji</t>
  </si>
  <si>
    <t>(BN) Broj turističkih noćenja u destinaciji u godini</t>
  </si>
  <si>
    <t>(Nuk) Broj prometnih nesreća sa smrtnim ishodom na području destinacije</t>
  </si>
  <si>
    <r>
      <t xml:space="preserve">SSD -5 </t>
    </r>
    <r>
      <rPr>
        <sz val="11"/>
        <color theme="1"/>
        <rFont val="Calibri"/>
        <family val="2"/>
        <charset val="238"/>
        <scheme val="minor"/>
      </rPr>
      <t>Broj podnesenih prijava zbog buke uzrokovane turističkim aktivnostima</t>
    </r>
  </si>
  <si>
    <t>Mj</t>
  </si>
  <si>
    <t>Broj podnesenih prijava zbog buke uzrokovane turističkom aktivnošću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</si>
  <si>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</si>
  <si>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</si>
  <si>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</si>
  <si>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</si>
  <si>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</si>
  <si>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</si>
  <si>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</si>
  <si>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</si>
  <si>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</si>
  <si>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</si>
  <si>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</si>
  <si>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</si>
  <si>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Ukupno</t>
  </si>
  <si>
    <r>
      <t xml:space="preserve">SSD-6 </t>
    </r>
    <r>
      <rPr>
        <sz val="11"/>
        <color theme="1"/>
        <rFont val="Calibri"/>
        <family val="2"/>
        <charset val="238"/>
        <scheme val="minor"/>
      </rPr>
      <t>Remećenja javnog reda i mira u kalendarskom mjesecu s najvećim/najmanjim brojem dolazaka turista</t>
    </r>
  </si>
  <si>
    <t>Prosječan dnevni broj prekršaja protiv javnog reda i mira u kalendarskom mjesecu s najvećim brojem dolazaka turista u destinaciju</t>
  </si>
  <si>
    <t>(Pv) Broj prekršaja protiv javnog reda i mira u kalendarskom mjesecu s najvećim brojem dolazaka turista u destinaciju</t>
  </si>
  <si>
    <t>(Pm) Broj prekršaja protiv javnog reda i mira u kalendarskom mjesecu s najmanjim brojem dolazaka turista u destinaciju</t>
  </si>
  <si>
    <t>(Dv) Broj dana u kalendarskom mjesecu s najvećim brojem dolazaka turista u destinaciju</t>
  </si>
  <si>
    <t>(Dm) Broj dana u kalendarskom mjesecu s najmanjim brojem dolazaka turista u destinaciju</t>
  </si>
  <si>
    <t>Prosječan dnevni broj prekršaja protiv javnog reda i mira u kalendarskom mjesecu s najmanjim brojem dolazaka turista u destinaciju</t>
  </si>
  <si>
    <t>Godina</t>
  </si>
  <si>
    <t>Mjeseci u godini</t>
  </si>
  <si>
    <t xml:space="preserve">Broj dana u mjesecu </t>
  </si>
  <si>
    <t>Da/Ne</t>
  </si>
  <si>
    <t>DA</t>
  </si>
  <si>
    <t>NE</t>
  </si>
  <si>
    <t>Pakoštane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</si>
</sst>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0"/>
        <bgColor rgb="FF5B9BD5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3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0" borderId="0" xfId="0" applyFont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9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0" fontId="6" fillId="4" borderId="0" xfId="0" applyFont="1" applyFill="1"/>
    <xf numFmtId="0" fontId="6" fillId="0" borderId="0" xfId="0" applyFont="1"/>
    <xf numFmtId="0" fontId="6" fillId="3" borderId="0" xfId="0" applyFont="1" applyFill="1"/>
    <xf numFmtId="0" fontId="6" fillId="4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2" fontId="6" fillId="4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10" fillId="4" borderId="0" xfId="0" applyFont="1" applyFill="1"/>
    <xf numFmtId="3" fontId="0" fillId="2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0" fillId="4" borderId="1" xfId="0" applyFill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Protection="1"/>
    <xf numFmtId="1" fontId="6" fillId="4" borderId="1" xfId="1" applyNumberFormat="1" applyFont="1" applyFill="1" applyBorder="1" applyProtection="1"/>
    <xf numFmtId="3" fontId="6" fillId="4" borderId="1" xfId="0" applyNumberFormat="1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3" fontId="0" fillId="2" borderId="10" xfId="0" applyNumberForma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/>
    </xf>
    <xf numFmtId="0" fontId="14" fillId="0" borderId="1" xfId="0" applyFont="1" applyBorder="1"/>
    <xf numFmtId="0" fontId="16" fillId="3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2</xdr:col>
      <xdr:colOff>1762124</xdr:colOff>
      <xdr:row>13</xdr:row>
      <xdr:rowOff>38100</xdr:rowOff>
    </xdr:to>
    <xdr:sp macro="" textlink="">
      <xdr:nvSpPr>
        <xdr:cNvPr id="2" name="Tekstni okvir 1">
          <a:extLst>
            <a:ext uri="{FF2B5EF4-FFF2-40B4-BE49-F238E27FC236}">
              <a16:creationId xmlns:a16="http://schemas.microsoft.com/office/drawing/2014/main" id="{7769F148-A161-41F5-8ABC-413B9154746A}"/>
            </a:ext>
          </a:extLst>
        </xdr:cNvPr>
        <xdr:cNvSpPr txBox="1"/>
      </xdr:nvSpPr>
      <xdr:spPr>
        <a:xfrm>
          <a:off x="609599" y="381000"/>
          <a:ext cx="10848975" cy="2133600"/>
        </a:xfrm>
        <a:prstGeom prst="rect">
          <a:avLst/>
        </a:prstGeom>
        <a:solidFill>
          <a:schemeClr val="lt1"/>
        </a:solidFill>
        <a:ln w="9525" cmpd="sng">
          <a:solidFill>
            <a:srgbClr val="0070BF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Upute za korištenje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Dokument Izračun </a:t>
          </a:r>
          <a:r>
            <a:rPr lang="hr-HR" sz="1100">
              <a:latin typeface="+mn-lt"/>
              <a:ea typeface="+mn-lt"/>
              <a:cs typeface="+mn-lt"/>
            </a:rPr>
            <a:t>specifičnih </a:t>
          </a:r>
          <a:r>
            <a:rPr lang="en-US" sz="1100">
              <a:latin typeface="+mn-lt"/>
              <a:ea typeface="+mn-lt"/>
              <a:cs typeface="+mn-lt"/>
            </a:rPr>
            <a:t>pokazatelja održivosti</a:t>
          </a:r>
          <a:r>
            <a:rPr lang="hr-HR" sz="1100">
              <a:latin typeface="+mn-lt"/>
              <a:ea typeface="+mn-lt"/>
              <a:cs typeface="+mn-lt"/>
            </a:rPr>
            <a:t>_društveni aspekti održivosti</a:t>
          </a:r>
          <a:r>
            <a:rPr lang="en-US" sz="1100">
              <a:latin typeface="+mn-lt"/>
              <a:ea typeface="+mn-lt"/>
              <a:cs typeface="+mn-lt"/>
            </a:rPr>
            <a:t> predstavlja predložak za izračun</a:t>
          </a:r>
          <a:r>
            <a:rPr lang="hr-HR" sz="1100" baseline="0">
              <a:latin typeface="+mn-lt"/>
              <a:ea typeface="+mn-lt"/>
              <a:cs typeface="+mn-lt"/>
            </a:rPr>
            <a:t> specifičnih pokazatelja iz Pravilnika o pokazateljima za praćenje razvoja i održivosti turizma, Prilog IV. poglavlje 1. Specifični pokazatelji održivosti koji mjere utjecaj turizma na društvene aspekte održivosti.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hr-HR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U radnom listu </a:t>
          </a:r>
          <a:r>
            <a:rPr lang="hr-HR" sz="1100">
              <a:latin typeface="+mn-lt"/>
              <a:ea typeface="+mn-lt"/>
              <a:cs typeface="+mn-lt"/>
            </a:rPr>
            <a:t>"</a:t>
          </a:r>
          <a:r>
            <a:rPr lang="en-US" sz="1100">
              <a:latin typeface="+mn-lt"/>
              <a:ea typeface="+mn-lt"/>
              <a:cs typeface="+mn-lt"/>
            </a:rPr>
            <a:t>Unos podataka</a:t>
          </a:r>
          <a:r>
            <a:rPr lang="hr-HR" sz="1100">
              <a:latin typeface="+mn-lt"/>
              <a:ea typeface="+mn-lt"/>
              <a:cs typeface="+mn-lt"/>
            </a:rPr>
            <a:t>"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latin typeface="+mn-lt"/>
              <a:ea typeface="+mn-lt"/>
              <a:cs typeface="+mn-lt"/>
            </a:rPr>
            <a:t>potrebno je unijeti podatke za odabrane specifične pokazatelje. </a:t>
          </a:r>
          <a:r>
            <a:rPr lang="hr-HR" sz="1100" baseline="0">
              <a:latin typeface="+mn-lt"/>
              <a:ea typeface="+mn-lt"/>
              <a:cs typeface="+mn-lt"/>
            </a:rPr>
            <a:t>Ispred svake grupe podataka nalazi se šifra pokazatelja na koji se podatci odnose. Prije unosa podataka potrebno je iz padajućeg izbornika odabrati za koju godinu se računa pokazatelj. </a:t>
          </a:r>
          <a:r>
            <a:rPr lang="en-US" sz="1100">
              <a:latin typeface="+mn-lt"/>
              <a:ea typeface="+mn-lt"/>
              <a:cs typeface="+mn-lt"/>
            </a:rPr>
            <a:t>Način prikupljanja podataka detaljno je objašnjen u </a:t>
          </a:r>
          <a:r>
            <a:rPr lang="hr-HR" sz="1100" u="none">
              <a:latin typeface="+mn-lt"/>
              <a:ea typeface="+mn-lt"/>
              <a:cs typeface="+mn-lt"/>
            </a:rPr>
            <a:t>s</a:t>
          </a:r>
          <a:r>
            <a:rPr lang="en-US" sz="1100" u="none">
              <a:latin typeface="+mn-lt"/>
              <a:ea typeface="+mn-lt"/>
              <a:cs typeface="+mn-lt"/>
            </a:rPr>
            <a:t>mjernicama za prikupljanje podataka</a:t>
          </a:r>
          <a:r>
            <a:rPr lang="hr-HR" sz="1100" u="none">
              <a:latin typeface="+mn-lt"/>
              <a:ea typeface="+mn-lt"/>
              <a:cs typeface="+mn-lt"/>
            </a:rPr>
            <a:t> za specifične pokazatelje održivosti koji mjere utjecaj turizma na društvene</a:t>
          </a:r>
          <a:r>
            <a:rPr lang="hr-HR" sz="1100" u="none" baseline="0">
              <a:latin typeface="+mn-lt"/>
              <a:ea typeface="+mn-lt"/>
              <a:cs typeface="+mn-lt"/>
            </a:rPr>
            <a:t> aspekte održivosti </a:t>
          </a:r>
          <a:r>
            <a:rPr lang="en-US" sz="1100" u="none">
              <a:latin typeface="+mn-lt"/>
              <a:ea typeface="+mn-lt"/>
              <a:cs typeface="+mn-lt"/>
            </a:rPr>
            <a:t>iz sekundarnih izvora</a:t>
          </a:r>
          <a:r>
            <a:rPr lang="en-US" sz="1100">
              <a:latin typeface="+mn-lt"/>
              <a:ea typeface="+mn-lt"/>
              <a:cs typeface="+mn-lt"/>
            </a:rPr>
            <a:t>.</a:t>
          </a:r>
        </a:p>
        <a:p>
          <a:pPr marL="0" indent="0" algn="l"/>
          <a:endParaRPr lang="hr-HR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Temeljem unesenih podataka automatski se izračunavaju </a:t>
          </a:r>
          <a:r>
            <a:rPr lang="hr-HR" sz="1100">
              <a:latin typeface="+mn-lt"/>
              <a:ea typeface="+mn-lt"/>
              <a:cs typeface="+mn-lt"/>
            </a:rPr>
            <a:t>pokazatelji. U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effectLst/>
              <a:latin typeface="+mn-lt"/>
              <a:ea typeface="+mn-ea"/>
              <a:cs typeface="+mn-cs"/>
            </a:rPr>
            <a:t>radnom listu "Društveni aspekti održivosti"</a:t>
          </a:r>
          <a:r>
            <a:rPr lang="hr-HR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mogu </a:t>
          </a:r>
          <a:r>
            <a:rPr lang="hr-HR" sz="1100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 vidjeti izračunate vrijednosti pokazatelja kao i varijable potrebne za izračun pokazatelja.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antonija_drmic_mints_hr/Documents/Radna%20povr&#353;ina/Indikatori-PRAVILNIK/Primjer%20izra&#269;una%20specifi&#269;nih%20pokazatelja%20odr&#382;ivosti%20tr%2016.9.2024.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avna tablica"/>
      <sheetName val="TR 1.1.1. Utjecaj na kval. živ."/>
      <sheetName val="SZL-1 Utjecaj na kval. života"/>
      <sheetName val="SZL-2 Zadovoljstvo stanovn. tur"/>
      <sheetName val="SZL-3 Utjecaj turizma na ident."/>
      <sheetName val="SZL-4- Stres od turizma"/>
      <sheetName val="SZL-5 Promjena broja stanovnika"/>
      <sheetName val="SZT-1 Post. tur. u smješt. obje"/>
      <sheetName val="SPD-1 Udio pristupačnih kreveta"/>
      <sheetName val="SPD-2 Atrakcije u turist. centr"/>
      <sheetName val="SPD-3 Prijevoz za invalide"/>
      <sheetName val="SSD-1 Kaznena djela i prekršaji"/>
      <sheetName val="SSD-2 Prigovor kod policije"/>
      <sheetName val="SSD-3 Prva pomoć na plažama "/>
      <sheetName val="SSD-4 Broj promet. nesreća"/>
      <sheetName val="SSD-5S Prijave zbog buke"/>
      <sheetName val="SSD-5 Remećenje reda i mira"/>
      <sheetName val="SUVR-1 Smanjenje potrošnje vode"/>
      <sheetName val="SUVR-2 Kvaliteta vode"/>
      <sheetName val="SGOV-1 Reciklirana voda"/>
      <sheetName val="SGOV-2 Udio otpadnih voda"/>
      <sheetName val="SGOV-3 Ispusti sept. jama "/>
      <sheetName val="SGOV-4 Udio otpadnih voda"/>
      <sheetName val="SGO-1 Udio kom. otpada"/>
      <sheetName val="SGO-2 Razvrstavanje otpada "/>
      <sheetName val="SGO-3 Količ. recikl. otpada"/>
      <sheetName val="SGO-4 Plan gosp. otpadom"/>
      <sheetName val="SGO-5 Sprečavanje stvaranja otp"/>
      <sheetName val="SZB-1Zaštita prir. i kul. bašt."/>
      <sheetName val="SZB-2 Ponašanje posjetitelja"/>
      <sheetName val="SOE-1 Prilagodba klim. promj."/>
      <sheetName val="SOE-2 Prom. sredstva za dolazak"/>
      <sheetName val="SUPK-1 Energ. učink., obn. ener"/>
      <sheetName val="SUPK-2 Onečišćenost zraka"/>
      <sheetName val="SUPK-3 Korišt. lok. proizv.  "/>
      <sheetName val="STP-1 Stopa popunjenosti "/>
      <sheetName val="STP-2 Prosj. dnevna potrošnja"/>
      <sheetName val="SPGS-1 Produktivnost rada"/>
      <sheetName val="SPGS-2 Bruto dodana vrijednost"/>
      <sheetName val="SPGS-3 Udio malih i sred. poduz"/>
      <sheetName val="SPGS-4 Udio posl. subjekata"/>
      <sheetName val="SPGS-5 Postotak mušk. i žena "/>
      <sheetName val="SPGS-6 Zaposlenost"/>
      <sheetName val="SPGS-7 Nedomicilni radnici"/>
      <sheetName val="STI-1 Broj ugost. obj."/>
      <sheetName val="SOUD-1 Plan za krizne situacije"/>
      <sheetName val="SOUD-2 Strat. za marketing "/>
      <sheetName val="SUOD-3 Efikasnost ostv. ciljeva"/>
      <sheetName val="SOUP-1 Broj kuća i stanova"/>
      <sheetName val="SOUP-2 Smjernice, propisi"/>
      <sheetName val="SOUP-3 Sustav praćenja"/>
      <sheetName val="SOUP-4 Upravljenje prostorom "/>
      <sheetName val="SOUP-5 Pritisak na kult. baš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6:C34"/>
  <sheetViews>
    <sheetView showGridLines="0" workbookViewId="0">
      <selection activeCell="B20" sqref="B20"/>
    </sheetView>
  </sheetViews>
  <sheetFormatPr defaultRowHeight="14.4" x14ac:dyDescent="0.3"/>
  <cols>
    <col min="2" max="2" width="136.33203125" bestFit="1" customWidth="1"/>
    <col min="3" max="3" width="26.6640625" bestFit="1" customWidth="1"/>
  </cols>
  <sheetData>
    <row r="16" spans="2:2" x14ac:dyDescent="0.3">
      <c r="B16" s="77" t="s">
        <v>0</v>
      </c>
    </row>
    <row r="17" spans="2:3" x14ac:dyDescent="0.3">
      <c r="B17" s="81" t="s">
        <v>1</v>
      </c>
      <c r="C17" s="81" t="s">
        <v>2</v>
      </c>
    </row>
    <row r="18" spans="2:3" x14ac:dyDescent="0.3">
      <c r="B18" s="78" t="s">
        <v>3</v>
      </c>
      <c r="C18" s="83" t="s">
        <v>4</v>
      </c>
    </row>
    <row r="19" spans="2:3" x14ac:dyDescent="0.3">
      <c r="B19" s="78" t="s">
        <v>5</v>
      </c>
      <c r="C19" s="83"/>
    </row>
    <row r="20" spans="2:3" x14ac:dyDescent="0.3">
      <c r="B20" s="78" t="s">
        <v>6</v>
      </c>
      <c r="C20" s="83"/>
    </row>
    <row r="21" spans="2:3" x14ac:dyDescent="0.3">
      <c r="B21" s="78" t="s">
        <v>7</v>
      </c>
      <c r="C21" s="83"/>
    </row>
    <row r="22" spans="2:3" x14ac:dyDescent="0.3">
      <c r="B22" s="78" t="s">
        <v>8</v>
      </c>
      <c r="C22" s="83"/>
    </row>
    <row r="23" spans="2:3" x14ac:dyDescent="0.3">
      <c r="B23" s="78" t="s">
        <v>9</v>
      </c>
      <c r="C23" s="83"/>
    </row>
    <row r="24" spans="2:3" x14ac:dyDescent="0.3">
      <c r="B24" s="78" t="s">
        <v>10</v>
      </c>
      <c r="C24" s="83"/>
    </row>
    <row r="25" spans="2:3" x14ac:dyDescent="0.3">
      <c r="B25" s="78" t="s">
        <v>11</v>
      </c>
      <c r="C25" s="83"/>
    </row>
    <row r="26" spans="2:3" x14ac:dyDescent="0.3">
      <c r="B26" s="78" t="s">
        <v>12</v>
      </c>
      <c r="C26" s="83"/>
    </row>
    <row r="27" spans="2:3" x14ac:dyDescent="0.3">
      <c r="B27" s="79"/>
      <c r="C27" s="80"/>
    </row>
    <row r="28" spans="2:3" x14ac:dyDescent="0.3">
      <c r="B28" s="79"/>
      <c r="C28" s="80"/>
    </row>
    <row r="29" spans="2:3" x14ac:dyDescent="0.3">
      <c r="B29" s="79"/>
      <c r="C29" s="80"/>
    </row>
    <row r="30" spans="2:3" x14ac:dyDescent="0.3">
      <c r="B30" s="79"/>
      <c r="C30" s="80"/>
    </row>
    <row r="31" spans="2:3" x14ac:dyDescent="0.3">
      <c r="B31" s="79"/>
      <c r="C31" s="80"/>
    </row>
    <row r="32" spans="2:3" x14ac:dyDescent="0.3">
      <c r="B32" s="79"/>
      <c r="C32" s="79"/>
    </row>
    <row r="33" spans="2:3" x14ac:dyDescent="0.3">
      <c r="B33" s="79"/>
      <c r="C33" s="79"/>
    </row>
    <row r="34" spans="2:3" x14ac:dyDescent="0.3">
      <c r="B34" s="79"/>
      <c r="C34" s="79"/>
    </row>
  </sheetData>
  <sheetProtection algorithmName="SHA-512" hashValue="iiMy5kPWTid7C7zd3gL1vRlXc+F6rQFW9ZlpmlH1cg5zL404JZta8JQ94BcG82WkD+SP+VJ+pLrutaHO8cE7ow==" saltValue="2jrpMbBawAWQq0PzDUK7UQ==" spinCount="100000" sheet="1" objects="1" scenarios="1"/>
  <mergeCells count="1">
    <mergeCell ref="C18:C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L58"/>
  <sheetViews>
    <sheetView showGridLines="0" tabSelected="1" workbookViewId="0">
      <selection activeCell="B3" sqref="B3:C3"/>
    </sheetView>
  </sheetViews>
  <sheetFormatPr defaultRowHeight="14.4" x14ac:dyDescent="0.3"/>
  <cols>
    <col min="1" max="1" width="6.5546875" customWidth="1"/>
    <col min="2" max="2" width="34.6640625" customWidth="1"/>
    <col min="3" max="3" width="17.6640625" customWidth="1"/>
    <col min="4" max="5" width="24.6640625" customWidth="1"/>
  </cols>
  <sheetData>
    <row r="1" spans="1:12" x14ac:dyDescent="0.3">
      <c r="A1" s="84" t="s">
        <v>13</v>
      </c>
      <c r="B1" s="84"/>
      <c r="C1" s="84"/>
      <c r="D1" s="84"/>
      <c r="E1" s="84"/>
    </row>
    <row r="2" spans="1:12" x14ac:dyDescent="0.3">
      <c r="A2" s="1"/>
      <c r="B2" s="3"/>
      <c r="C2" s="3"/>
    </row>
    <row r="3" spans="1:12" ht="45" customHeight="1" x14ac:dyDescent="0.3">
      <c r="A3" s="4" t="s">
        <v>14</v>
      </c>
      <c r="B3" s="98" t="s">
        <v>15</v>
      </c>
      <c r="C3" s="99"/>
      <c r="D3" s="72" t="s">
        <v>154</v>
      </c>
      <c r="E3" s="97"/>
    </row>
    <row r="4" spans="1:12" ht="15" customHeight="1" x14ac:dyDescent="0.3">
      <c r="A4" s="91" t="s">
        <v>16</v>
      </c>
      <c r="B4" s="92"/>
      <c r="C4" s="92"/>
      <c r="D4" s="93"/>
      <c r="E4" s="97"/>
    </row>
    <row r="5" spans="1:12" ht="15" customHeight="1" x14ac:dyDescent="0.3">
      <c r="A5" s="94" t="s">
        <v>17</v>
      </c>
      <c r="B5" s="95"/>
      <c r="C5" s="96"/>
      <c r="D5" s="73">
        <v>2024</v>
      </c>
      <c r="E5" s="97"/>
      <c r="F5" s="20"/>
      <c r="G5" s="20"/>
      <c r="H5" s="20"/>
      <c r="I5" s="20"/>
      <c r="J5" s="20"/>
      <c r="K5" s="20"/>
      <c r="L5" s="20"/>
    </row>
    <row r="6" spans="1:12" ht="45" customHeight="1" x14ac:dyDescent="0.3">
      <c r="A6" s="4" t="s">
        <v>18</v>
      </c>
      <c r="B6" s="12" t="s">
        <v>19</v>
      </c>
      <c r="C6" s="13">
        <f>D5</f>
        <v>2024</v>
      </c>
      <c r="D6" s="74">
        <v>4268</v>
      </c>
      <c r="E6" s="97"/>
    </row>
    <row r="7" spans="1:12" ht="45" customHeight="1" x14ac:dyDescent="0.3">
      <c r="A7" s="4" t="s">
        <v>20</v>
      </c>
      <c r="B7" s="12" t="s">
        <v>21</v>
      </c>
      <c r="C7" s="13">
        <f>D5-4</f>
        <v>2020</v>
      </c>
      <c r="D7" s="74">
        <v>4115</v>
      </c>
    </row>
    <row r="8" spans="1:12" ht="45" customHeight="1" x14ac:dyDescent="0.3">
      <c r="A8" s="4" t="s">
        <v>22</v>
      </c>
      <c r="B8" s="12" t="s">
        <v>23</v>
      </c>
      <c r="C8" s="13">
        <f>D5</f>
        <v>2024</v>
      </c>
      <c r="D8" s="74">
        <v>826812</v>
      </c>
    </row>
    <row r="9" spans="1:12" ht="45" customHeight="1" x14ac:dyDescent="0.3">
      <c r="A9" s="4" t="s">
        <v>24</v>
      </c>
      <c r="B9" s="12" t="s">
        <v>23</v>
      </c>
      <c r="C9" s="13">
        <f>D5-4</f>
        <v>2020</v>
      </c>
      <c r="D9" s="74">
        <v>541584</v>
      </c>
    </row>
    <row r="10" spans="1:12" ht="15" customHeight="1" x14ac:dyDescent="0.3">
      <c r="A10" s="91" t="s">
        <v>25</v>
      </c>
      <c r="B10" s="92"/>
      <c r="C10" s="92"/>
      <c r="D10" s="93"/>
    </row>
    <row r="11" spans="1:12" ht="15" customHeight="1" x14ac:dyDescent="0.3">
      <c r="A11" s="94" t="s">
        <v>17</v>
      </c>
      <c r="B11" s="95"/>
      <c r="C11" s="96"/>
      <c r="D11" s="73">
        <v>2024</v>
      </c>
      <c r="E11" s="20"/>
    </row>
    <row r="12" spans="1:12" ht="45" customHeight="1" x14ac:dyDescent="0.3">
      <c r="A12" s="4" t="s">
        <v>26</v>
      </c>
      <c r="B12" s="12" t="s">
        <v>27</v>
      </c>
      <c r="C12" s="13">
        <f>D11</f>
        <v>2024</v>
      </c>
      <c r="D12" s="74"/>
    </row>
    <row r="13" spans="1:12" ht="45" customHeight="1" x14ac:dyDescent="0.3">
      <c r="A13" s="4" t="s">
        <v>28</v>
      </c>
      <c r="B13" s="12" t="s">
        <v>29</v>
      </c>
      <c r="C13" s="13">
        <f>D11</f>
        <v>2024</v>
      </c>
      <c r="D13" s="74"/>
    </row>
    <row r="14" spans="1:12" ht="15" customHeight="1" x14ac:dyDescent="0.3">
      <c r="A14" s="91" t="s">
        <v>30</v>
      </c>
      <c r="B14" s="92"/>
      <c r="C14" s="92"/>
      <c r="D14" s="93"/>
    </row>
    <row r="15" spans="1:12" ht="15" customHeight="1" x14ac:dyDescent="0.3">
      <c r="A15" s="94" t="s">
        <v>17</v>
      </c>
      <c r="B15" s="95"/>
      <c r="C15" s="96"/>
      <c r="D15" s="73">
        <v>2024</v>
      </c>
      <c r="E15" s="20"/>
    </row>
    <row r="16" spans="1:12" ht="45" customHeight="1" x14ac:dyDescent="0.3">
      <c r="A16" s="4" t="s">
        <v>31</v>
      </c>
      <c r="B16" s="94" t="s">
        <v>32</v>
      </c>
      <c r="C16" s="96"/>
      <c r="D16" s="75"/>
    </row>
    <row r="17" spans="1:5" ht="15" customHeight="1" x14ac:dyDescent="0.3">
      <c r="A17" s="91" t="s">
        <v>33</v>
      </c>
      <c r="B17" s="92"/>
      <c r="C17" s="92"/>
      <c r="D17" s="93"/>
    </row>
    <row r="18" spans="1:5" ht="15" customHeight="1" x14ac:dyDescent="0.3">
      <c r="A18" s="94" t="s">
        <v>17</v>
      </c>
      <c r="B18" s="95"/>
      <c r="C18" s="96"/>
      <c r="D18" s="73">
        <v>2024</v>
      </c>
      <c r="E18" s="20"/>
    </row>
    <row r="19" spans="1:5" ht="45" customHeight="1" x14ac:dyDescent="0.3">
      <c r="A19" s="4" t="s">
        <v>34</v>
      </c>
      <c r="B19" s="9" t="s">
        <v>35</v>
      </c>
      <c r="C19" s="13">
        <f>D18</f>
        <v>2024</v>
      </c>
      <c r="D19" s="74"/>
    </row>
    <row r="20" spans="1:5" ht="50.1" customHeight="1" x14ac:dyDescent="0.3">
      <c r="A20" s="4" t="s">
        <v>36</v>
      </c>
      <c r="B20" s="9" t="s">
        <v>37</v>
      </c>
      <c r="C20" s="13">
        <f>D18</f>
        <v>2024</v>
      </c>
      <c r="D20" s="74"/>
    </row>
    <row r="21" spans="1:5" ht="15" customHeight="1" x14ac:dyDescent="0.3">
      <c r="A21" s="91" t="s">
        <v>38</v>
      </c>
      <c r="B21" s="92"/>
      <c r="C21" s="92"/>
      <c r="D21" s="93"/>
    </row>
    <row r="22" spans="1:5" ht="15" customHeight="1" x14ac:dyDescent="0.3">
      <c r="A22" s="94" t="s">
        <v>17</v>
      </c>
      <c r="B22" s="95"/>
      <c r="C22" s="96"/>
      <c r="D22" s="73">
        <v>2024</v>
      </c>
    </row>
    <row r="23" spans="1:5" ht="50.1" customHeight="1" x14ac:dyDescent="0.3">
      <c r="A23" s="4" t="s">
        <v>39</v>
      </c>
      <c r="B23" s="9" t="s">
        <v>40</v>
      </c>
      <c r="C23" s="13">
        <f>D22</f>
        <v>2024</v>
      </c>
      <c r="D23" s="74">
        <v>52</v>
      </c>
    </row>
    <row r="24" spans="1:5" ht="45" customHeight="1" x14ac:dyDescent="0.3">
      <c r="A24" s="4" t="s">
        <v>41</v>
      </c>
      <c r="B24" s="10" t="s">
        <v>42</v>
      </c>
      <c r="C24" s="16">
        <f>D22</f>
        <v>2024</v>
      </c>
      <c r="D24" s="74">
        <v>25</v>
      </c>
    </row>
    <row r="25" spans="1:5" ht="45" customHeight="1" x14ac:dyDescent="0.3">
      <c r="A25" s="7" t="s">
        <v>43</v>
      </c>
      <c r="B25" s="9" t="s">
        <v>21</v>
      </c>
      <c r="C25" s="13">
        <f>D22</f>
        <v>2024</v>
      </c>
      <c r="D25" s="76">
        <v>4268</v>
      </c>
    </row>
    <row r="26" spans="1:5" ht="45" customHeight="1" x14ac:dyDescent="0.3">
      <c r="A26" s="7" t="s">
        <v>44</v>
      </c>
      <c r="B26" s="9" t="s">
        <v>45</v>
      </c>
      <c r="C26" s="13">
        <f>D22</f>
        <v>2024</v>
      </c>
      <c r="D26" s="76">
        <v>826812</v>
      </c>
    </row>
    <row r="27" spans="1:5" ht="15" customHeight="1" x14ac:dyDescent="0.3">
      <c r="A27" s="91" t="s">
        <v>46</v>
      </c>
      <c r="B27" s="100"/>
      <c r="C27" s="100"/>
      <c r="D27" s="93"/>
    </row>
    <row r="28" spans="1:5" ht="15" customHeight="1" x14ac:dyDescent="0.3">
      <c r="A28" s="94" t="s">
        <v>17</v>
      </c>
      <c r="B28" s="95"/>
      <c r="C28" s="96"/>
      <c r="D28" s="73">
        <v>2024</v>
      </c>
    </row>
    <row r="29" spans="1:5" ht="45" customHeight="1" x14ac:dyDescent="0.3">
      <c r="A29" s="4" t="s">
        <v>47</v>
      </c>
      <c r="B29" s="9" t="s">
        <v>48</v>
      </c>
      <c r="C29" s="13">
        <f>D28</f>
        <v>2024</v>
      </c>
      <c r="D29" s="74"/>
    </row>
    <row r="30" spans="1:5" ht="60" customHeight="1" x14ac:dyDescent="0.3">
      <c r="A30" s="4" t="s">
        <v>49</v>
      </c>
      <c r="B30" s="9" t="s">
        <v>50</v>
      </c>
      <c r="C30" s="13">
        <f>D28</f>
        <v>2024</v>
      </c>
      <c r="D30" s="74"/>
    </row>
    <row r="31" spans="1:5" ht="15" customHeight="1" x14ac:dyDescent="0.3">
      <c r="A31" s="91" t="s">
        <v>51</v>
      </c>
      <c r="B31" s="92"/>
      <c r="C31" s="92"/>
      <c r="D31" s="93"/>
    </row>
    <row r="32" spans="1:5" ht="15" customHeight="1" x14ac:dyDescent="0.3">
      <c r="A32" s="94" t="s">
        <v>17</v>
      </c>
      <c r="B32" s="95"/>
      <c r="C32" s="96"/>
      <c r="D32" s="73">
        <v>2024</v>
      </c>
    </row>
    <row r="33" spans="1:4" ht="45" customHeight="1" x14ac:dyDescent="0.3">
      <c r="A33" s="4" t="s">
        <v>52</v>
      </c>
      <c r="B33" s="10" t="s">
        <v>21</v>
      </c>
      <c r="C33" s="16">
        <f>D32</f>
        <v>2024</v>
      </c>
      <c r="D33" s="74"/>
    </row>
    <row r="34" spans="1:4" ht="45" customHeight="1" x14ac:dyDescent="0.3">
      <c r="A34" s="7" t="s">
        <v>53</v>
      </c>
      <c r="B34" s="9" t="s">
        <v>23</v>
      </c>
      <c r="C34" s="13">
        <f>D32</f>
        <v>2024</v>
      </c>
      <c r="D34" s="76"/>
    </row>
    <row r="35" spans="1:4" ht="50.1" customHeight="1" x14ac:dyDescent="0.3">
      <c r="A35" s="4" t="s">
        <v>54</v>
      </c>
      <c r="B35" s="11" t="s">
        <v>55</v>
      </c>
      <c r="C35" s="17">
        <f>D32</f>
        <v>2024</v>
      </c>
      <c r="D35" s="74"/>
    </row>
    <row r="36" spans="1:4" ht="15" customHeight="1" x14ac:dyDescent="0.3">
      <c r="A36" s="91" t="s">
        <v>56</v>
      </c>
      <c r="B36" s="92"/>
      <c r="C36" s="92"/>
      <c r="D36" s="93"/>
    </row>
    <row r="37" spans="1:4" ht="15" customHeight="1" x14ac:dyDescent="0.3">
      <c r="A37" s="94" t="s">
        <v>17</v>
      </c>
      <c r="B37" s="95"/>
      <c r="C37" s="96"/>
      <c r="D37" s="73">
        <v>2024</v>
      </c>
    </row>
    <row r="38" spans="1:4" ht="45" customHeight="1" x14ac:dyDescent="0.3">
      <c r="A38" s="94" t="s">
        <v>57</v>
      </c>
      <c r="B38" s="95"/>
      <c r="C38" s="95"/>
      <c r="D38" s="96"/>
    </row>
    <row r="39" spans="1:4" ht="15" customHeight="1" x14ac:dyDescent="0.3">
      <c r="A39" s="4" t="s">
        <v>58</v>
      </c>
      <c r="B39" s="18" t="s">
        <v>59</v>
      </c>
      <c r="C39" s="19">
        <f>D37</f>
        <v>2024</v>
      </c>
      <c r="D39" s="74"/>
    </row>
    <row r="40" spans="1:4" ht="15" customHeight="1" x14ac:dyDescent="0.3">
      <c r="A40" s="4" t="s">
        <v>60</v>
      </c>
      <c r="B40" s="18" t="s">
        <v>61</v>
      </c>
      <c r="C40" s="19">
        <f>D37</f>
        <v>2024</v>
      </c>
      <c r="D40" s="74"/>
    </row>
    <row r="41" spans="1:4" ht="15" customHeight="1" x14ac:dyDescent="0.3">
      <c r="A41" s="4" t="s">
        <v>62</v>
      </c>
      <c r="B41" s="18" t="s">
        <v>63</v>
      </c>
      <c r="C41" s="19">
        <f>D37</f>
        <v>2024</v>
      </c>
      <c r="D41" s="74"/>
    </row>
    <row r="42" spans="1:4" ht="15" customHeight="1" x14ac:dyDescent="0.3">
      <c r="A42" s="4" t="s">
        <v>64</v>
      </c>
      <c r="B42" s="18" t="s">
        <v>65</v>
      </c>
      <c r="C42" s="19">
        <f>D37</f>
        <v>2024</v>
      </c>
      <c r="D42" s="74"/>
    </row>
    <row r="43" spans="1:4" ht="15" customHeight="1" x14ac:dyDescent="0.3">
      <c r="A43" s="4" t="s">
        <v>66</v>
      </c>
      <c r="B43" s="18" t="s">
        <v>67</v>
      </c>
      <c r="C43" s="19">
        <f>D37</f>
        <v>2024</v>
      </c>
      <c r="D43" s="74"/>
    </row>
    <row r="44" spans="1:4" ht="15" customHeight="1" x14ac:dyDescent="0.3">
      <c r="A44" s="4" t="s">
        <v>68</v>
      </c>
      <c r="B44" s="18" t="s">
        <v>69</v>
      </c>
      <c r="C44" s="19">
        <f>D37</f>
        <v>2024</v>
      </c>
      <c r="D44" s="74"/>
    </row>
    <row r="45" spans="1:4" ht="15" customHeight="1" x14ac:dyDescent="0.3">
      <c r="A45" s="4" t="s">
        <v>70</v>
      </c>
      <c r="B45" s="18" t="s">
        <v>71</v>
      </c>
      <c r="C45" s="19">
        <f>D37</f>
        <v>2024</v>
      </c>
      <c r="D45" s="74"/>
    </row>
    <row r="46" spans="1:4" ht="15" customHeight="1" x14ac:dyDescent="0.3">
      <c r="A46" s="4" t="s">
        <v>72</v>
      </c>
      <c r="B46" s="18" t="s">
        <v>73</v>
      </c>
      <c r="C46" s="19">
        <f>D37</f>
        <v>2024</v>
      </c>
      <c r="D46" s="74"/>
    </row>
    <row r="47" spans="1:4" ht="15" customHeight="1" x14ac:dyDescent="0.3">
      <c r="A47" s="4" t="s">
        <v>74</v>
      </c>
      <c r="B47" s="18" t="s">
        <v>75</v>
      </c>
      <c r="C47" s="19">
        <f>D37</f>
        <v>2024</v>
      </c>
      <c r="D47" s="74"/>
    </row>
    <row r="48" spans="1:4" ht="15" customHeight="1" x14ac:dyDescent="0.3">
      <c r="A48" s="4" t="s">
        <v>76</v>
      </c>
      <c r="B48" s="18" t="s">
        <v>77</v>
      </c>
      <c r="C48" s="19">
        <f>D37</f>
        <v>2024</v>
      </c>
      <c r="D48" s="74"/>
    </row>
    <row r="49" spans="1:5" ht="15" customHeight="1" x14ac:dyDescent="0.3">
      <c r="A49" s="4" t="s">
        <v>78</v>
      </c>
      <c r="B49" s="18" t="s">
        <v>79</v>
      </c>
      <c r="C49" s="19">
        <f>D37</f>
        <v>2024</v>
      </c>
      <c r="D49" s="74"/>
    </row>
    <row r="50" spans="1:5" ht="15" customHeight="1" x14ac:dyDescent="0.3">
      <c r="A50" s="4" t="s">
        <v>80</v>
      </c>
      <c r="B50" s="18" t="s">
        <v>81</v>
      </c>
      <c r="C50" s="19">
        <f>D37</f>
        <v>2024</v>
      </c>
      <c r="D50" s="74"/>
    </row>
    <row r="51" spans="1:5" ht="15" customHeight="1" x14ac:dyDescent="0.3">
      <c r="A51" s="91" t="s">
        <v>82</v>
      </c>
      <c r="B51" s="92"/>
      <c r="C51" s="92"/>
      <c r="D51" s="93"/>
    </row>
    <row r="52" spans="1:5" ht="15" customHeight="1" x14ac:dyDescent="0.3">
      <c r="A52" s="94" t="s">
        <v>17</v>
      </c>
      <c r="B52" s="95"/>
      <c r="C52" s="96"/>
      <c r="D52" s="73">
        <v>2024</v>
      </c>
    </row>
    <row r="53" spans="1:5" ht="65.25" customHeight="1" x14ac:dyDescent="0.3">
      <c r="A53" s="4" t="s">
        <v>83</v>
      </c>
      <c r="B53" s="12" t="s">
        <v>84</v>
      </c>
      <c r="C53" s="13">
        <f>D52</f>
        <v>2024</v>
      </c>
      <c r="D53" s="74"/>
    </row>
    <row r="54" spans="1:5" ht="65.099999999999994" customHeight="1" x14ac:dyDescent="0.3">
      <c r="A54" s="4" t="s">
        <v>85</v>
      </c>
      <c r="B54" s="12" t="s">
        <v>86</v>
      </c>
      <c r="C54" s="13">
        <f>D52</f>
        <v>2024</v>
      </c>
      <c r="D54" s="74"/>
    </row>
    <row r="55" spans="1:5" ht="15" customHeight="1" x14ac:dyDescent="0.3">
      <c r="A55" s="85" t="s">
        <v>87</v>
      </c>
      <c r="B55" s="86" t="s">
        <v>88</v>
      </c>
      <c r="C55" s="87"/>
      <c r="D55" s="90"/>
      <c r="E55" s="8" t="s">
        <v>89</v>
      </c>
    </row>
    <row r="56" spans="1:5" ht="30" customHeight="1" x14ac:dyDescent="0.3">
      <c r="A56" s="85"/>
      <c r="B56" s="88"/>
      <c r="C56" s="89"/>
      <c r="D56" s="90"/>
      <c r="E56" s="73"/>
    </row>
    <row r="57" spans="1:5" ht="15" customHeight="1" x14ac:dyDescent="0.3">
      <c r="A57" s="85" t="s">
        <v>90</v>
      </c>
      <c r="B57" s="86" t="s">
        <v>91</v>
      </c>
      <c r="C57" s="87"/>
      <c r="D57" s="90"/>
      <c r="E57" s="8" t="s">
        <v>89</v>
      </c>
    </row>
    <row r="58" spans="1:5" ht="30" customHeight="1" x14ac:dyDescent="0.3">
      <c r="A58" s="85"/>
      <c r="B58" s="88"/>
      <c r="C58" s="89"/>
      <c r="D58" s="90"/>
      <c r="E58" s="73"/>
    </row>
  </sheetData>
  <sheetProtection algorithmName="SHA-512" hashValue="TOFzS5fcBpOXlkpZn8Yj0Q1LzgGsshTFBorJuKEzN6sG7C/mmkcXfokivtFJ9sAHBsIH58gSql7WgYIs2EhAZA==" saltValue="QDoYhkTKJWzHYfSOrDVD2w==" spinCount="100000" sheet="1" objects="1" scenarios="1"/>
  <mergeCells count="29">
    <mergeCell ref="A32:C32"/>
    <mergeCell ref="B3:C3"/>
    <mergeCell ref="A4:D4"/>
    <mergeCell ref="A5:C5"/>
    <mergeCell ref="A27:D27"/>
    <mergeCell ref="A10:D10"/>
    <mergeCell ref="A14:D14"/>
    <mergeCell ref="B16:C16"/>
    <mergeCell ref="A17:D17"/>
    <mergeCell ref="A11:C11"/>
    <mergeCell ref="A15:C15"/>
    <mergeCell ref="A18:C18"/>
    <mergeCell ref="A22:C22"/>
    <mergeCell ref="A1:E1"/>
    <mergeCell ref="A57:A58"/>
    <mergeCell ref="B57:C58"/>
    <mergeCell ref="D57:D58"/>
    <mergeCell ref="A51:D51"/>
    <mergeCell ref="A55:A56"/>
    <mergeCell ref="B55:C56"/>
    <mergeCell ref="D55:D56"/>
    <mergeCell ref="A21:D21"/>
    <mergeCell ref="A31:D31"/>
    <mergeCell ref="A36:D36"/>
    <mergeCell ref="A38:D38"/>
    <mergeCell ref="A37:C37"/>
    <mergeCell ref="A52:C52"/>
    <mergeCell ref="E3:E6"/>
    <mergeCell ref="A28:C2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Sheet3!$E$8:$E$9</xm:f>
          </x14:formula1>
          <xm:sqref>D16</xm:sqref>
        </x14:dataValidation>
        <x14:dataValidation type="list" allowBlank="1" showInputMessage="1" showErrorMessage="1" xr:uid="{00000000-0002-0000-0100-000001000000}">
          <x14:formula1>
            <xm:f>Sheet3!$C$8:$C$19</xm:f>
          </x14:formula1>
          <xm:sqref>D55:D58</xm:sqref>
        </x14:dataValidation>
        <x14:dataValidation type="list" allowBlank="1" showInputMessage="1" showErrorMessage="1" xr:uid="{00000000-0002-0000-0100-000002000000}">
          <x14:formula1>
            <xm:f>Sheet3!$D$8:$D$11</xm:f>
          </x14:formula1>
          <xm:sqref>E56 E58</xm:sqref>
        </x14:dataValidation>
        <x14:dataValidation type="list" allowBlank="1" showInputMessage="1" showErrorMessage="1" xr:uid="{00000000-0002-0000-0100-000003000000}">
          <x14:formula1>
            <xm:f>Sheet3!$B$8:$B$13</xm:f>
          </x14:formula1>
          <xm:sqref>D5 D11 D15 D18 D22 D28 D32 D37 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M84"/>
  <sheetViews>
    <sheetView showGridLines="0" topLeftCell="A31" workbookViewId="0">
      <selection activeCell="E36" sqref="E36"/>
    </sheetView>
  </sheetViews>
  <sheetFormatPr defaultRowHeight="14.4" x14ac:dyDescent="0.3"/>
  <cols>
    <col min="2" max="2" width="30.6640625" customWidth="1"/>
    <col min="3" max="4" width="5.6640625" customWidth="1"/>
    <col min="5" max="12" width="30.6640625" customWidth="1"/>
  </cols>
  <sheetData>
    <row r="1" spans="1:12" ht="33.75" customHeight="1" x14ac:dyDescent="0.3">
      <c r="A1" s="21" t="s">
        <v>92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3" spans="1:12" ht="30" customHeight="1" x14ac:dyDescent="0.3">
      <c r="B3" s="24" t="str">
        <f>'Unos podataka'!D3</f>
        <v>Pakoštane</v>
      </c>
      <c r="E3" s="25"/>
      <c r="F3" s="26"/>
    </row>
    <row r="4" spans="1:12" x14ac:dyDescent="0.3">
      <c r="B4" s="27"/>
      <c r="C4" s="6"/>
      <c r="D4" s="6"/>
      <c r="E4" s="28"/>
      <c r="F4" s="28"/>
      <c r="G4" s="28"/>
      <c r="H4" s="28"/>
      <c r="I4" s="29"/>
      <c r="J4" s="29"/>
      <c r="K4" s="29"/>
    </row>
    <row r="5" spans="1:12" x14ac:dyDescent="0.3">
      <c r="A5" s="21" t="s">
        <v>93</v>
      </c>
      <c r="B5" s="21"/>
      <c r="C5" s="21"/>
      <c r="D5" s="21"/>
      <c r="E5" s="21"/>
      <c r="F5" s="21"/>
      <c r="G5" s="22"/>
      <c r="H5" s="30"/>
      <c r="I5" s="29"/>
      <c r="J5" s="29"/>
      <c r="K5" s="29"/>
    </row>
    <row r="6" spans="1:12" ht="15" thickBot="1" x14ac:dyDescent="0.35">
      <c r="E6" s="31"/>
      <c r="F6" s="31"/>
      <c r="G6" s="31"/>
      <c r="H6" s="31"/>
      <c r="I6" s="29"/>
      <c r="J6" s="29"/>
      <c r="K6" s="29"/>
    </row>
    <row r="7" spans="1:12" ht="120" customHeight="1" x14ac:dyDescent="0.3">
      <c r="B7" s="32" t="s">
        <v>94</v>
      </c>
      <c r="E7" s="33" t="s">
        <v>95</v>
      </c>
      <c r="F7" s="33" t="s">
        <v>96</v>
      </c>
      <c r="G7" s="33" t="s">
        <v>97</v>
      </c>
      <c r="H7" s="33" t="s">
        <v>98</v>
      </c>
      <c r="I7" s="29"/>
      <c r="J7" s="29"/>
      <c r="K7" s="29"/>
    </row>
    <row r="8" spans="1:12" ht="15" thickBot="1" x14ac:dyDescent="0.35">
      <c r="B8" s="34">
        <f>(E8/F8)*(H8/G8)</f>
        <v>0.6793813576148483</v>
      </c>
      <c r="E8" s="35">
        <f>'Unos podataka'!D6</f>
        <v>4268</v>
      </c>
      <c r="F8" s="35">
        <f>'Unos podataka'!D7</f>
        <v>4115</v>
      </c>
      <c r="G8" s="36">
        <f>'Unos podataka'!D8</f>
        <v>826812</v>
      </c>
      <c r="H8" s="37">
        <f>'Unos podataka'!D9</f>
        <v>541584</v>
      </c>
      <c r="I8" s="29"/>
      <c r="J8" s="29"/>
      <c r="K8" s="29"/>
    </row>
    <row r="9" spans="1:12" x14ac:dyDescent="0.3">
      <c r="F9" s="38"/>
      <c r="G9" s="39"/>
      <c r="H9" s="29"/>
      <c r="I9" s="29"/>
      <c r="J9" s="29"/>
      <c r="K9" s="29"/>
    </row>
    <row r="10" spans="1:12" x14ac:dyDescent="0.3">
      <c r="B10" s="101" t="s">
        <v>17</v>
      </c>
      <c r="C10" s="101"/>
      <c r="D10">
        <f>'Unos podataka'!D5</f>
        <v>2024</v>
      </c>
      <c r="F10" s="38"/>
      <c r="G10" s="39"/>
      <c r="H10" s="29"/>
      <c r="I10" s="29"/>
      <c r="J10" s="29"/>
      <c r="K10" s="29"/>
    </row>
    <row r="12" spans="1:12" x14ac:dyDescent="0.3">
      <c r="A12" s="40" t="s">
        <v>99</v>
      </c>
      <c r="B12" s="40"/>
      <c r="C12" s="40"/>
      <c r="D12" s="40"/>
      <c r="E12" s="40"/>
      <c r="F12" s="40"/>
    </row>
    <row r="13" spans="1:12" ht="15" thickBot="1" x14ac:dyDescent="0.35">
      <c r="E13" s="1"/>
      <c r="F13" s="1"/>
    </row>
    <row r="14" spans="1:12" ht="120" customHeight="1" x14ac:dyDescent="0.3">
      <c r="B14" s="41" t="s">
        <v>100</v>
      </c>
      <c r="E14" s="42" t="s">
        <v>101</v>
      </c>
      <c r="F14" s="42" t="s">
        <v>102</v>
      </c>
    </row>
    <row r="15" spans="1:12" ht="15" thickBot="1" x14ac:dyDescent="0.35">
      <c r="B15" s="43" t="e">
        <f>F15/E15*100</f>
        <v>#DIV/0!</v>
      </c>
      <c r="E15" s="44">
        <f>'Unos podataka'!D12</f>
        <v>0</v>
      </c>
      <c r="F15" s="44">
        <f>'Unos podataka'!D13</f>
        <v>0</v>
      </c>
    </row>
    <row r="17" spans="1:6" x14ac:dyDescent="0.3">
      <c r="B17" s="101" t="s">
        <v>17</v>
      </c>
      <c r="C17" s="101"/>
      <c r="D17">
        <f>'Unos podataka'!D11</f>
        <v>2024</v>
      </c>
    </row>
    <row r="18" spans="1:6" x14ac:dyDescent="0.3">
      <c r="B18" s="45"/>
      <c r="C18" s="45"/>
      <c r="D18" s="45"/>
      <c r="E18" s="45"/>
      <c r="F18" s="45"/>
    </row>
    <row r="19" spans="1:6" x14ac:dyDescent="0.3">
      <c r="A19" s="82" t="s">
        <v>103</v>
      </c>
      <c r="B19" s="40"/>
      <c r="C19" s="40"/>
      <c r="D19" s="40"/>
      <c r="E19" s="40"/>
      <c r="F19" s="40"/>
    </row>
    <row r="20" spans="1:6" ht="15" thickBot="1" x14ac:dyDescent="0.35">
      <c r="B20" s="1"/>
      <c r="E20" s="1"/>
      <c r="F20" s="1"/>
    </row>
    <row r="21" spans="1:6" ht="120" customHeight="1" x14ac:dyDescent="0.3">
      <c r="B21" s="41" t="s">
        <v>104</v>
      </c>
    </row>
    <row r="22" spans="1:6" ht="15" thickBot="1" x14ac:dyDescent="0.35">
      <c r="B22" s="46">
        <f>'Unos podataka'!D16</f>
        <v>0</v>
      </c>
      <c r="E22" s="47"/>
    </row>
    <row r="23" spans="1:6" ht="15.75" customHeight="1" x14ac:dyDescent="0.3">
      <c r="B23" s="1"/>
    </row>
    <row r="24" spans="1:6" ht="15.75" customHeight="1" x14ac:dyDescent="0.3">
      <c r="B24" s="101" t="s">
        <v>17</v>
      </c>
      <c r="C24" s="101"/>
      <c r="D24">
        <f>'Unos podataka'!D15</f>
        <v>2024</v>
      </c>
    </row>
    <row r="26" spans="1:6" x14ac:dyDescent="0.3">
      <c r="A26" s="40" t="s">
        <v>105</v>
      </c>
      <c r="B26" s="40"/>
      <c r="C26" s="40"/>
      <c r="D26" s="40"/>
      <c r="E26" s="40"/>
      <c r="F26" s="40"/>
    </row>
    <row r="27" spans="1:6" ht="15" thickBot="1" x14ac:dyDescent="0.35">
      <c r="E27" s="1"/>
      <c r="F27" s="1"/>
    </row>
    <row r="28" spans="1:6" ht="120" customHeight="1" x14ac:dyDescent="0.3">
      <c r="B28" s="41" t="s">
        <v>106</v>
      </c>
      <c r="E28" s="42" t="s">
        <v>107</v>
      </c>
      <c r="F28" s="42" t="s">
        <v>108</v>
      </c>
    </row>
    <row r="29" spans="1:6" ht="15" thickBot="1" x14ac:dyDescent="0.35">
      <c r="B29" s="43" t="e">
        <f>F29/E29*100</f>
        <v>#DIV/0!</v>
      </c>
      <c r="E29" s="44">
        <f>'Unos podataka'!D19</f>
        <v>0</v>
      </c>
      <c r="F29" s="44">
        <f>'Unos podataka'!D20</f>
        <v>0</v>
      </c>
    </row>
    <row r="31" spans="1:6" x14ac:dyDescent="0.3">
      <c r="B31" s="101" t="s">
        <v>17</v>
      </c>
      <c r="C31" s="101"/>
      <c r="D31">
        <f>'Unos podataka'!D18</f>
        <v>2024</v>
      </c>
    </row>
    <row r="33" spans="1:8" x14ac:dyDescent="0.3">
      <c r="A33" s="102" t="s">
        <v>109</v>
      </c>
      <c r="B33" s="102"/>
      <c r="C33" s="102"/>
      <c r="D33" s="102"/>
      <c r="E33" s="102"/>
      <c r="F33" s="102"/>
      <c r="G33" s="23"/>
      <c r="H33" s="23"/>
    </row>
    <row r="34" spans="1:8" ht="15" thickBot="1" x14ac:dyDescent="0.35"/>
    <row r="35" spans="1:8" ht="120" customHeight="1" x14ac:dyDescent="0.3">
      <c r="A35" s="48"/>
      <c r="B35" s="41" t="s">
        <v>110</v>
      </c>
      <c r="E35" s="49" t="s">
        <v>111</v>
      </c>
      <c r="F35" s="42" t="s">
        <v>112</v>
      </c>
      <c r="G35" s="42" t="s">
        <v>113</v>
      </c>
      <c r="H35" s="42" t="s">
        <v>114</v>
      </c>
    </row>
    <row r="36" spans="1:8" ht="15" thickBot="1" x14ac:dyDescent="0.35">
      <c r="A36" s="6"/>
      <c r="B36" s="34">
        <f>E36/(G36*365+H36)</f>
        <v>2.1806299672234541E-5</v>
      </c>
      <c r="E36" s="50">
        <f>'Unos podataka'!D23</f>
        <v>52</v>
      </c>
      <c r="F36" s="51">
        <f>'Unos podataka'!D24</f>
        <v>25</v>
      </c>
      <c r="G36" s="52">
        <f>'Unos podataka'!D25</f>
        <v>4268</v>
      </c>
      <c r="H36" s="52">
        <f>'Unos podataka'!D26</f>
        <v>826812</v>
      </c>
    </row>
    <row r="37" spans="1:8" ht="15" thickBot="1" x14ac:dyDescent="0.35">
      <c r="A37" s="6"/>
      <c r="B37" s="53"/>
    </row>
    <row r="38" spans="1:8" ht="120" customHeight="1" x14ac:dyDescent="0.3">
      <c r="A38" s="6"/>
      <c r="B38" s="41" t="s">
        <v>115</v>
      </c>
    </row>
    <row r="39" spans="1:8" ht="15" thickBot="1" x14ac:dyDescent="0.35">
      <c r="A39" s="6"/>
      <c r="B39" s="34">
        <f>F36/(G36*365+H36)</f>
        <v>1.048379791934353E-5</v>
      </c>
    </row>
    <row r="40" spans="1:8" x14ac:dyDescent="0.3">
      <c r="A40" s="6"/>
      <c r="B40" s="53"/>
    </row>
    <row r="41" spans="1:8" x14ac:dyDescent="0.3">
      <c r="A41" s="6"/>
      <c r="B41" s="101" t="s">
        <v>17</v>
      </c>
      <c r="C41" s="101"/>
      <c r="D41">
        <f>'Unos podataka'!D22</f>
        <v>2024</v>
      </c>
    </row>
    <row r="43" spans="1:8" x14ac:dyDescent="0.3">
      <c r="A43" s="54" t="s">
        <v>116</v>
      </c>
      <c r="B43" s="54"/>
      <c r="C43" s="54"/>
      <c r="D43" s="54"/>
      <c r="E43" s="54"/>
      <c r="F43" s="23"/>
      <c r="G43" s="23"/>
      <c r="H43" s="23"/>
    </row>
    <row r="44" spans="1:8" ht="15" thickBot="1" x14ac:dyDescent="0.35"/>
    <row r="45" spans="1:8" ht="120" customHeight="1" x14ac:dyDescent="0.3">
      <c r="A45" s="48"/>
      <c r="B45" s="41" t="s">
        <v>117</v>
      </c>
      <c r="C45" s="55"/>
      <c r="D45" s="55"/>
      <c r="E45" s="56" t="s">
        <v>118</v>
      </c>
      <c r="F45" s="49" t="s">
        <v>119</v>
      </c>
      <c r="G45" s="53"/>
      <c r="H45" s="53"/>
    </row>
    <row r="46" spans="1:8" ht="15" thickBot="1" x14ac:dyDescent="0.35">
      <c r="A46" s="57"/>
      <c r="B46" s="34" t="e">
        <f>F46/E46*100</f>
        <v>#DIV/0!</v>
      </c>
      <c r="C46" s="55"/>
      <c r="D46" s="55"/>
      <c r="E46" s="50">
        <f>'Unos podataka'!D29</f>
        <v>0</v>
      </c>
      <c r="F46" s="50">
        <f>'Unos podataka'!D30</f>
        <v>0</v>
      </c>
      <c r="G46" s="57"/>
      <c r="H46" s="57"/>
    </row>
    <row r="47" spans="1:8" x14ac:dyDescent="0.3">
      <c r="A47" s="57"/>
      <c r="B47" s="57"/>
      <c r="C47" s="55"/>
      <c r="D47" s="57"/>
      <c r="E47" s="103"/>
      <c r="F47" s="103"/>
      <c r="G47" s="57"/>
      <c r="H47" s="57"/>
    </row>
    <row r="48" spans="1:8" x14ac:dyDescent="0.3">
      <c r="A48" s="57"/>
      <c r="B48" s="101" t="s">
        <v>17</v>
      </c>
      <c r="C48" s="101"/>
      <c r="D48" s="6">
        <f>'Unos podataka'!D28</f>
        <v>2024</v>
      </c>
      <c r="E48" s="58"/>
      <c r="F48" s="58"/>
      <c r="G48" s="57"/>
      <c r="H48" s="57"/>
    </row>
    <row r="49" spans="1:8" x14ac:dyDescent="0.3">
      <c r="B49" s="6"/>
      <c r="D49" s="6"/>
      <c r="E49" s="6"/>
      <c r="F49" s="6"/>
      <c r="G49" s="6"/>
      <c r="H49" s="6"/>
    </row>
    <row r="50" spans="1:8" x14ac:dyDescent="0.3">
      <c r="A50" s="54" t="s">
        <v>120</v>
      </c>
      <c r="B50" s="54"/>
      <c r="C50" s="54"/>
      <c r="D50" s="54"/>
      <c r="E50" s="54"/>
      <c r="F50" s="23"/>
      <c r="G50" s="23"/>
    </row>
    <row r="51" spans="1:8" ht="15" thickBot="1" x14ac:dyDescent="0.35"/>
    <row r="52" spans="1:8" ht="120" customHeight="1" x14ac:dyDescent="0.3">
      <c r="B52" s="59" t="s">
        <v>121</v>
      </c>
      <c r="E52" s="60" t="s">
        <v>122</v>
      </c>
      <c r="F52" s="60" t="s">
        <v>123</v>
      </c>
      <c r="G52" s="60" t="s">
        <v>124</v>
      </c>
    </row>
    <row r="53" spans="1:8" ht="15" thickBot="1" x14ac:dyDescent="0.35">
      <c r="B53" s="34" t="e">
        <f>(G53*1000)/(E53*365+F53)</f>
        <v>#DIV/0!</v>
      </c>
      <c r="E53" s="61">
        <f>'Unos podataka'!D33</f>
        <v>0</v>
      </c>
      <c r="F53" s="62">
        <f>'Unos podataka'!D34</f>
        <v>0</v>
      </c>
      <c r="G53" s="63">
        <f>'Unos podataka'!D35</f>
        <v>0</v>
      </c>
    </row>
    <row r="55" spans="1:8" x14ac:dyDescent="0.3">
      <c r="B55" s="101" t="s">
        <v>17</v>
      </c>
      <c r="C55" s="101"/>
      <c r="D55">
        <f>'Unos podataka'!D32</f>
        <v>2024</v>
      </c>
    </row>
    <row r="57" spans="1:8" x14ac:dyDescent="0.3">
      <c r="A57" s="54" t="s">
        <v>125</v>
      </c>
      <c r="B57" s="54"/>
      <c r="C57" s="54"/>
      <c r="D57" s="54"/>
      <c r="E57" s="54"/>
      <c r="F57" s="54"/>
      <c r="G57" s="54"/>
    </row>
    <row r="58" spans="1:8" ht="15" thickBot="1" x14ac:dyDescent="0.35"/>
    <row r="59" spans="1:8" ht="120" customHeight="1" x14ac:dyDescent="0.3">
      <c r="A59" s="64" t="s">
        <v>126</v>
      </c>
      <c r="B59" s="65" t="s">
        <v>127</v>
      </c>
    </row>
    <row r="60" spans="1:8" x14ac:dyDescent="0.3">
      <c r="A60" s="66" t="s">
        <v>128</v>
      </c>
      <c r="B60" s="67">
        <f>'Unos podataka'!D39</f>
        <v>0</v>
      </c>
    </row>
    <row r="61" spans="1:8" x14ac:dyDescent="0.3">
      <c r="A61" s="66" t="s">
        <v>129</v>
      </c>
      <c r="B61" s="67">
        <f>'Unos podataka'!D40</f>
        <v>0</v>
      </c>
    </row>
    <row r="62" spans="1:8" x14ac:dyDescent="0.3">
      <c r="A62" s="66" t="s">
        <v>130</v>
      </c>
      <c r="B62" s="67">
        <f>'Unos podataka'!D41</f>
        <v>0</v>
      </c>
    </row>
    <row r="63" spans="1:8" x14ac:dyDescent="0.3">
      <c r="A63" s="66" t="s">
        <v>131</v>
      </c>
      <c r="B63" s="67">
        <f>'Unos podataka'!D42</f>
        <v>0</v>
      </c>
    </row>
    <row r="64" spans="1:8" x14ac:dyDescent="0.3">
      <c r="A64" s="66" t="s">
        <v>132</v>
      </c>
      <c r="B64" s="67">
        <f>'Unos podataka'!D43</f>
        <v>0</v>
      </c>
    </row>
    <row r="65" spans="1:13" x14ac:dyDescent="0.3">
      <c r="A65" s="66" t="s">
        <v>133</v>
      </c>
      <c r="B65" s="67">
        <f>'Unos podataka'!D44</f>
        <v>0</v>
      </c>
    </row>
    <row r="66" spans="1:13" x14ac:dyDescent="0.3">
      <c r="A66" s="66" t="s">
        <v>134</v>
      </c>
      <c r="B66" s="67">
        <f>'Unos podataka'!D45</f>
        <v>0</v>
      </c>
    </row>
    <row r="67" spans="1:13" x14ac:dyDescent="0.3">
      <c r="A67" s="66" t="s">
        <v>135</v>
      </c>
      <c r="B67" s="67">
        <f>'Unos podataka'!D46</f>
        <v>0</v>
      </c>
    </row>
    <row r="68" spans="1:13" x14ac:dyDescent="0.3">
      <c r="A68" s="66" t="s">
        <v>136</v>
      </c>
      <c r="B68" s="67">
        <f>'Unos podataka'!D47</f>
        <v>0</v>
      </c>
    </row>
    <row r="69" spans="1:13" x14ac:dyDescent="0.3">
      <c r="A69" s="66" t="s">
        <v>137</v>
      </c>
      <c r="B69" s="67">
        <f>'Unos podataka'!D48</f>
        <v>0</v>
      </c>
    </row>
    <row r="70" spans="1:13" x14ac:dyDescent="0.3">
      <c r="A70" s="66" t="s">
        <v>138</v>
      </c>
      <c r="B70" s="67">
        <f>'Unos podataka'!D49</f>
        <v>0</v>
      </c>
    </row>
    <row r="71" spans="1:13" x14ac:dyDescent="0.3">
      <c r="A71" s="66" t="s">
        <v>139</v>
      </c>
      <c r="B71" s="67">
        <f>'Unos podataka'!D50</f>
        <v>0</v>
      </c>
    </row>
    <row r="72" spans="1:13" ht="15" thickBot="1" x14ac:dyDescent="0.35">
      <c r="A72" s="68" t="s">
        <v>140</v>
      </c>
      <c r="B72" s="69">
        <f>SUM(B60:B71)</f>
        <v>0</v>
      </c>
    </row>
    <row r="74" spans="1:13" x14ac:dyDescent="0.3">
      <c r="B74" s="101" t="s">
        <v>17</v>
      </c>
      <c r="C74" s="101"/>
      <c r="D74">
        <f>'Unos podataka'!D37</f>
        <v>2024</v>
      </c>
    </row>
    <row r="75" spans="1:13" x14ac:dyDescent="0.3">
      <c r="A75" s="2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3">
      <c r="A76" s="40" t="s">
        <v>141</v>
      </c>
      <c r="B76" s="23"/>
      <c r="C76" s="23"/>
      <c r="D76" s="23"/>
      <c r="E76" s="23"/>
      <c r="F76" s="23"/>
      <c r="G76" s="23"/>
    </row>
    <row r="77" spans="1:13" ht="15" thickBot="1" x14ac:dyDescent="0.35"/>
    <row r="78" spans="1:13" ht="120" customHeight="1" x14ac:dyDescent="0.3">
      <c r="B78" s="41" t="s">
        <v>142</v>
      </c>
      <c r="E78" s="42" t="s">
        <v>143</v>
      </c>
      <c r="F78" s="42" t="s">
        <v>144</v>
      </c>
      <c r="G78" s="70" t="s">
        <v>145</v>
      </c>
      <c r="H78" s="70" t="s">
        <v>146</v>
      </c>
    </row>
    <row r="79" spans="1:13" ht="15" thickBot="1" x14ac:dyDescent="0.35">
      <c r="B79" s="34" t="e">
        <f>E79/G79</f>
        <v>#DIV/0!</v>
      </c>
      <c r="E79" s="71">
        <f>'Unos podataka'!D53</f>
        <v>0</v>
      </c>
      <c r="F79" s="71">
        <f>'Unos podataka'!D54</f>
        <v>0</v>
      </c>
      <c r="G79" s="5">
        <f>'Unos podataka'!E56</f>
        <v>0</v>
      </c>
      <c r="H79" s="5">
        <f>'Unos podataka'!E58</f>
        <v>0</v>
      </c>
    </row>
    <row r="80" spans="1:13" ht="15" thickBot="1" x14ac:dyDescent="0.35"/>
    <row r="81" spans="2:4" ht="120" customHeight="1" x14ac:dyDescent="0.3">
      <c r="B81" s="41" t="s">
        <v>147</v>
      </c>
    </row>
    <row r="82" spans="2:4" ht="15" thickBot="1" x14ac:dyDescent="0.35">
      <c r="B82" s="34" t="e">
        <f>F79/H79</f>
        <v>#DIV/0!</v>
      </c>
    </row>
    <row r="84" spans="2:4" x14ac:dyDescent="0.3">
      <c r="B84" s="101" t="s">
        <v>17</v>
      </c>
      <c r="C84" s="101"/>
      <c r="D84">
        <f>'Unos podataka'!D52</f>
        <v>2024</v>
      </c>
    </row>
  </sheetData>
  <sheetProtection algorithmName="SHA-512" hashValue="4tD+VLOn6WX22t17yURiAlZbbZZ4ShK4aOFMmaes48Tl9P18Mjlf8S1qoxIe8DLjdbp7MocOXbhZxGYGHSIUjw==" saltValue="ClOM+loH3wsPmOfCyYwwJw==" spinCount="100000" sheet="1" objects="1" scenarios="1"/>
  <mergeCells count="11">
    <mergeCell ref="B48:C48"/>
    <mergeCell ref="B55:C55"/>
    <mergeCell ref="B74:C74"/>
    <mergeCell ref="B84:C84"/>
    <mergeCell ref="A33:F33"/>
    <mergeCell ref="E47:F47"/>
    <mergeCell ref="B10:C10"/>
    <mergeCell ref="B17:C17"/>
    <mergeCell ref="B24:C24"/>
    <mergeCell ref="B31:C31"/>
    <mergeCell ref="B41:C41"/>
  </mergeCells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E21"/>
  <sheetViews>
    <sheetView workbookViewId="0">
      <selection activeCell="E15" sqref="E15"/>
    </sheetView>
  </sheetViews>
  <sheetFormatPr defaultRowHeight="14.4" x14ac:dyDescent="0.3"/>
  <cols>
    <col min="2" max="2" width="19.109375" customWidth="1"/>
    <col min="3" max="3" width="18" customWidth="1"/>
    <col min="4" max="4" width="19.6640625" customWidth="1"/>
  </cols>
  <sheetData>
    <row r="7" spans="2:5" x14ac:dyDescent="0.3">
      <c r="B7" s="14" t="s">
        <v>148</v>
      </c>
      <c r="C7" s="4" t="s">
        <v>149</v>
      </c>
      <c r="D7" s="4" t="s">
        <v>150</v>
      </c>
      <c r="E7" s="4" t="s">
        <v>151</v>
      </c>
    </row>
    <row r="8" spans="2:5" x14ac:dyDescent="0.3">
      <c r="B8" s="15">
        <v>2020</v>
      </c>
      <c r="C8" s="2" t="s">
        <v>59</v>
      </c>
      <c r="D8" s="2">
        <v>28</v>
      </c>
      <c r="E8" s="5" t="s">
        <v>152</v>
      </c>
    </row>
    <row r="9" spans="2:5" x14ac:dyDescent="0.3">
      <c r="B9" s="15">
        <v>2021</v>
      </c>
      <c r="C9" s="2" t="s">
        <v>61</v>
      </c>
      <c r="D9" s="2">
        <v>29</v>
      </c>
      <c r="E9" s="5" t="s">
        <v>153</v>
      </c>
    </row>
    <row r="10" spans="2:5" x14ac:dyDescent="0.3">
      <c r="B10" s="15">
        <v>2022</v>
      </c>
      <c r="C10" s="2" t="s">
        <v>63</v>
      </c>
      <c r="D10" s="2">
        <v>30</v>
      </c>
    </row>
    <row r="11" spans="2:5" x14ac:dyDescent="0.3">
      <c r="B11" s="15">
        <v>2023</v>
      </c>
      <c r="C11" s="2" t="s">
        <v>65</v>
      </c>
      <c r="D11" s="2">
        <v>31</v>
      </c>
    </row>
    <row r="12" spans="2:5" x14ac:dyDescent="0.3">
      <c r="B12" s="15">
        <v>2024</v>
      </c>
      <c r="C12" s="2" t="s">
        <v>67</v>
      </c>
    </row>
    <row r="13" spans="2:5" x14ac:dyDescent="0.3">
      <c r="B13" s="15">
        <v>2025</v>
      </c>
      <c r="C13" s="2" t="s">
        <v>69</v>
      </c>
    </row>
    <row r="14" spans="2:5" x14ac:dyDescent="0.3">
      <c r="B14" s="6"/>
      <c r="C14" s="2" t="s">
        <v>71</v>
      </c>
    </row>
    <row r="15" spans="2:5" x14ac:dyDescent="0.3">
      <c r="B15" s="6"/>
      <c r="C15" s="2" t="s">
        <v>73</v>
      </c>
    </row>
    <row r="16" spans="2:5" x14ac:dyDescent="0.3">
      <c r="B16" s="6"/>
      <c r="C16" s="2" t="s">
        <v>75</v>
      </c>
    </row>
    <row r="17" spans="3:3" x14ac:dyDescent="0.3">
      <c r="C17" s="2" t="s">
        <v>77</v>
      </c>
    </row>
    <row r="18" spans="3:3" x14ac:dyDescent="0.3">
      <c r="C18" s="2" t="s">
        <v>79</v>
      </c>
    </row>
    <row r="19" spans="3:3" x14ac:dyDescent="0.3">
      <c r="C19" s="2" t="s">
        <v>81</v>
      </c>
    </row>
    <row r="20" spans="3:3" x14ac:dyDescent="0.3">
      <c r="C20" s="3"/>
    </row>
    <row r="21" spans="3:3" x14ac:dyDescent="0.3">
      <c r="C21" s="3"/>
    </row>
  </sheetData>
  <sheetProtection algorithmName="SHA-512" hashValue="RqUbqOV8/uldpwxOQFDkVfcS/X0WM2c4IBotOAfk3YfZRkuGxdD+x8DuWAOIUg9I6kYOHYzAzc/e4f4T5MX0Wg==" saltValue="MTzIU6jyMzLOfuWWYi6c9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C42FB6D6D0A144AF3E30578DA7F70D" ma:contentTypeVersion="6" ma:contentTypeDescription="Stvaranje novog dokumenta." ma:contentTypeScope="" ma:versionID="6a2090838a41ad4dfec85cdf663f3f2f">
  <xsd:schema xmlns:xsd="http://www.w3.org/2001/XMLSchema" xmlns:xs="http://www.w3.org/2001/XMLSchema" xmlns:p="http://schemas.microsoft.com/office/2006/metadata/properties" xmlns:ns2="c925874b-ecc9-4f82-8ba0-1d5c8eb43be0" xmlns:ns3="0aa066c4-1ab9-4f92-8a56-1cda2db8d538" targetNamespace="http://schemas.microsoft.com/office/2006/metadata/properties" ma:root="true" ma:fieldsID="6ec3ab753a2dadc8feb6643fe51fdd06" ns2:_="" ns3:_="">
    <xsd:import namespace="c925874b-ecc9-4f82-8ba0-1d5c8eb43be0"/>
    <xsd:import namespace="0aa066c4-1ab9-4f92-8a56-1cda2db8d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5874b-ecc9-4f82-8ba0-1d5c8eb43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066c4-1ab9-4f92-8a56-1cda2db8d5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42C4FE-C16E-4276-9510-AA220D90A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5874b-ecc9-4f82-8ba0-1d5c8eb43be0"/>
    <ds:schemaRef ds:uri="0aa066c4-1ab9-4f92-8a56-1cda2db8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6648C-E099-4510-B16E-E6F024B927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F1E1BA-27F8-42B5-8972-CCA064364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Upute </vt:lpstr>
      <vt:lpstr>Unos podataka</vt:lpstr>
      <vt:lpstr>Društveni aspekti održivost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Uprava za održivi razvoj i konkurentnost TD</dc:creator>
  <cp:keywords/>
  <dc:description/>
  <cp:lastModifiedBy>Nataša Moreti</cp:lastModifiedBy>
  <cp:revision/>
  <dcterms:created xsi:type="dcterms:W3CDTF">2024-09-23T07:23:26Z</dcterms:created>
  <dcterms:modified xsi:type="dcterms:W3CDTF">2025-12-01T14:16:15Z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0x0101000BC42FB6D6D0A144AF3E30578DA7F70D</vt:lpwstr>
  </property>
</Properties>
</file>